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850" windowHeight="13290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<sst xmlns="http://schemas.openxmlformats.org/spreadsheetml/2006/main" count="56" uniqueCount="51">
  <si>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Светосила</t>
  </si>
  <si>
    <t>Размер широкой стороны матрицы, мм</t>
  </si>
  <si>
    <t>Размер широкой стороны кадра, см</t>
  </si>
  <si>
    <t>Масштаб съёмки</t>
  </si>
  <si>
    <t>Название объектива</t>
  </si>
  <si>
    <t>Nikkor 80-200/2.8</t>
  </si>
  <si>
    <t>Nikkor 135/2</t>
  </si>
  <si>
    <t>Nikkor 180/2.8</t>
  </si>
  <si>
    <t>Nikkor 85/1.4</t>
  </si>
  <si>
    <t>Nikkor 600/4</t>
  </si>
  <si>
    <t>Tokina 90/2.5</t>
  </si>
  <si>
    <t>погрудный</t>
  </si>
  <si>
    <t>поясной</t>
  </si>
  <si>
    <t>"пасхальный"</t>
  </si>
  <si>
    <t>ростовой</t>
  </si>
  <si>
    <t>"B4"</t>
  </si>
  <si>
    <r>
      <t>Вертикальный кадр:</t>
    </r>
    <r>
      <rPr>
        <sz val="10"/>
        <rFont val="Arial Cyr"/>
        <family val="0"/>
      </rPr>
      <t xml:space="preserve"> лицевой портрет</t>
    </r>
  </si>
  <si>
    <r>
      <t>Горизонтальный кадр:</t>
    </r>
    <r>
      <rPr>
        <sz val="10"/>
        <rFont val="Arial Cyr"/>
        <family val="0"/>
      </rPr>
      <t xml:space="preserve"> лицевой портрет</t>
    </r>
  </si>
  <si>
    <t>Плёнка</t>
  </si>
  <si>
    <t>Nikon DX</t>
  </si>
  <si>
    <t>Nikon FX</t>
  </si>
  <si>
    <t>Olympus</t>
  </si>
  <si>
    <t>Canon 20D, D30, 40D, 7D</t>
  </si>
  <si>
    <t>Canon 50D, 60D, 550D, 600D</t>
  </si>
  <si>
    <t>Canon 1D mark IV</t>
  </si>
  <si>
    <t>Canon 1D mark III</t>
  </si>
  <si>
    <t>Canon 1D mark II, mark IIn</t>
  </si>
  <si>
    <t>Canon 1Ds mark III, mark III</t>
  </si>
  <si>
    <t>Canon 450D, 500D, 1000D</t>
  </si>
  <si>
    <t>Canon 1100D</t>
  </si>
  <si>
    <t>Sigma 30/1.4</t>
  </si>
  <si>
    <t>Если необходимо "убрать"линию объектива с графика –</t>
  </si>
  <si>
    <t>присвойте ноль значению его фокусного расстояния.</t>
  </si>
  <si>
    <t>"B5"</t>
  </si>
  <si>
    <t>Расстояние от объекта до фона, м</t>
  </si>
  <si>
    <t>Фокусное</t>
  </si>
  <si>
    <t>До объекта, м</t>
  </si>
  <si>
    <t>Яшма-4Н 2.8/300</t>
  </si>
  <si>
    <t>Таир-3 4.5/300</t>
  </si>
  <si>
    <t>Гелиос-40 1/5/85</t>
  </si>
  <si>
    <t>Biotar 1.5/75</t>
  </si>
  <si>
    <t>Юпитер-9 2/85</t>
  </si>
  <si>
    <t>Юпитер-37А 3.5/135</t>
  </si>
  <si>
    <t>Гелиос-44 2/58</t>
  </si>
  <si>
    <t>Nikkor 50/1.4</t>
  </si>
  <si>
    <t>Nikkor 24/1.4</t>
  </si>
  <si>
    <t>∞</t>
  </si>
  <si>
    <t>Данные для ячейки:</t>
  </si>
  <si>
    <t>То, что можно изменять, выделено цветом:</t>
  </si>
  <si>
    <t>Составитель: necster, 2011 - 2015 г.</t>
  </si>
  <si>
    <t>Калькулятор размытия фона v1.2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</si>
</sst>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22"/>
      <name val="Arial Cyr"/>
      <family val="0"/>
    </font>
    <font>
      <b/>
      <sz val="14.25"/>
      <name val="Arial Cyr"/>
      <family val="0"/>
    </font>
    <font>
      <sz val="23.25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2" xfId="0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0" fillId="2" borderId="1" xfId="0" applyNumberFormat="1" applyFill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1" fontId="0" fillId="2" borderId="9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0" fillId="2" borderId="16" xfId="0" applyNumberFormat="1" applyFill="1" applyBorder="1" applyAlignment="1">
      <alignment/>
    </xf>
    <xf numFmtId="165" fontId="2" fillId="5" borderId="11" xfId="0" applyNumberFormat="1" applyFont="1" applyFill="1" applyBorder="1" applyAlignment="1">
      <alignment/>
    </xf>
    <xf numFmtId="0" fontId="5" fillId="6" borderId="0" xfId="0" applyFont="1" applyFill="1" applyAlignment="1">
      <alignment/>
    </xf>
    <xf numFmtId="0" fontId="0" fillId="6" borderId="4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65"/>
          <c:w val="0.766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'Лист 1'!$E$6</c:f>
              <c:strCache>
                <c:ptCount val="1"/>
                <c:pt idx="0">
                  <c:v>Яшма-4Н 2.8/300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1'!$H$6:$S$6</c:f>
              <c:numCache/>
            </c:numRef>
          </c:val>
          <c:smooth val="0"/>
        </c:ser>
        <c:ser>
          <c:idx val="1"/>
          <c:order val="1"/>
          <c:tx>
            <c:strRef>
              <c:f>'Лист 1'!$E$7</c:f>
              <c:strCache>
                <c:ptCount val="1"/>
                <c:pt idx="0">
                  <c:v>Nikkor 80-200/2.8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1'!$H$7:$S$7</c:f>
              <c:numCache/>
            </c:numRef>
          </c:val>
          <c:smooth val="0"/>
        </c:ser>
        <c:ser>
          <c:idx val="2"/>
          <c:order val="2"/>
          <c:tx>
            <c:strRef>
              <c:f>'Лист 1'!$E$8</c:f>
              <c:strCache>
                <c:ptCount val="1"/>
                <c:pt idx="0">
                  <c:v>Nikkor 135/2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1'!$H$8:$S$8</c:f>
              <c:numCache/>
            </c:numRef>
          </c:val>
          <c:smooth val="0"/>
        </c:ser>
        <c:ser>
          <c:idx val="3"/>
          <c:order val="3"/>
          <c:tx>
            <c:strRef>
              <c:f>'Лист 1'!$E$9</c:f>
              <c:strCache>
                <c:ptCount val="1"/>
                <c:pt idx="0">
                  <c:v>Таир-3 4.5/300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1'!$H$9:$S$9</c:f>
              <c:numCache/>
            </c:numRef>
          </c:val>
          <c:smooth val="0"/>
        </c:ser>
        <c:ser>
          <c:idx val="4"/>
          <c:order val="4"/>
          <c:tx>
            <c:strRef>
              <c:f>'Лист 1'!$E$10</c:f>
              <c:strCache>
                <c:ptCount val="1"/>
                <c:pt idx="0">
                  <c:v>Nikkor 180/2.8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1'!$H$10:$S$10</c:f>
              <c:numCache/>
            </c:numRef>
          </c:val>
          <c:smooth val="0"/>
        </c:ser>
        <c:ser>
          <c:idx val="5"/>
          <c:order val="5"/>
          <c:tx>
            <c:strRef>
              <c:f>'Лист 1'!$E$11</c:f>
              <c:strCache>
                <c:ptCount val="1"/>
                <c:pt idx="0">
                  <c:v>Nikkor 85/1.4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1'!$H$11:$S$11</c:f>
              <c:numCache/>
            </c:numRef>
          </c:val>
          <c:smooth val="0"/>
        </c:ser>
        <c:ser>
          <c:idx val="6"/>
          <c:order val="6"/>
          <c:tx>
            <c:strRef>
              <c:f>'Лист 1'!$E$12</c:f>
              <c:strCache>
                <c:ptCount val="1"/>
                <c:pt idx="0">
                  <c:v>Гелиос-40 1/5/85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1'!$H$12:$S$12</c:f>
              <c:numCache/>
            </c:numRef>
          </c:val>
          <c:smooth val="0"/>
        </c:ser>
        <c:ser>
          <c:idx val="7"/>
          <c:order val="7"/>
          <c:tx>
            <c:strRef>
              <c:f>'Лист 1'!$E$13</c:f>
              <c:strCache>
                <c:ptCount val="1"/>
                <c:pt idx="0">
                  <c:v>Tokina 90/2.5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1'!$H$13:$S$13</c:f>
              <c:numCache/>
            </c:numRef>
          </c:val>
          <c:smooth val="0"/>
        </c:ser>
        <c:ser>
          <c:idx val="8"/>
          <c:order val="8"/>
          <c:tx>
            <c:strRef>
              <c:f>'Лист 1'!$E$14</c:f>
              <c:strCache>
                <c:ptCount val="1"/>
                <c:pt idx="0">
                  <c:v>Biotar 1.5/75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1'!$H$14:$S$14</c:f>
              <c:numCache/>
            </c:numRef>
          </c:val>
          <c:smooth val="0"/>
        </c:ser>
        <c:ser>
          <c:idx val="9"/>
          <c:order val="9"/>
          <c:tx>
            <c:strRef>
              <c:f>'Лист 1'!$E$15</c:f>
              <c:strCache>
                <c:ptCount val="1"/>
                <c:pt idx="0">
                  <c:v>Юпитер-9 2/85</c:v>
                </c:pt>
              </c:strCache>
            </c:strRef>
          </c:tx>
          <c:spPr>
            <a:ln w="25400">
              <a:solidFill>
                <a:srgbClr val="FF66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1'!$H$15:$S$15</c:f>
              <c:numCache/>
            </c:numRef>
          </c:val>
          <c:smooth val="0"/>
        </c:ser>
        <c:ser>
          <c:idx val="10"/>
          <c:order val="10"/>
          <c:tx>
            <c:strRef>
              <c:f>'Лист 1'!$E$16</c:f>
              <c:strCache>
                <c:ptCount val="1"/>
                <c:pt idx="0">
                  <c:v>Юпитер-37А 3.5/135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1'!$H$16:$S$16</c:f>
              <c:numCache/>
            </c:numRef>
          </c:val>
          <c:smooth val="0"/>
        </c:ser>
        <c:ser>
          <c:idx val="11"/>
          <c:order val="11"/>
          <c:tx>
            <c:strRef>
              <c:f>'Лист 1'!$E$17</c:f>
              <c:strCache>
                <c:ptCount val="1"/>
                <c:pt idx="0">
                  <c:v>Гелиос-44 2/58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1'!$H$17:$S$17</c:f>
              <c:numCache/>
            </c:numRef>
          </c:val>
          <c:smooth val="0"/>
        </c:ser>
        <c:ser>
          <c:idx val="12"/>
          <c:order val="12"/>
          <c:tx>
            <c:strRef>
              <c:f>'Лист 1'!$E$18</c:f>
              <c:strCache>
                <c:ptCount val="1"/>
                <c:pt idx="0">
                  <c:v>Nikkor 600/4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1'!$H$18:$S$18</c:f>
              <c:numCache/>
            </c:numRef>
          </c:val>
          <c:smooth val="0"/>
        </c:ser>
        <c:ser>
          <c:idx val="13"/>
          <c:order val="13"/>
          <c:tx>
            <c:strRef>
              <c:f>'Лист 1'!$E$19</c:f>
              <c:strCache>
                <c:ptCount val="1"/>
                <c:pt idx="0">
                  <c:v>Nikkor 50/1.4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1'!$H$19:$S$19</c:f>
              <c:numCache/>
            </c:numRef>
          </c:val>
          <c:smooth val="0"/>
        </c:ser>
        <c:ser>
          <c:idx val="14"/>
          <c:order val="14"/>
          <c:tx>
            <c:strRef>
              <c:f>'Лист 1'!$E$20</c:f>
              <c:strCache>
                <c:ptCount val="1"/>
                <c:pt idx="0">
                  <c:v>Sigma 30/1.4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1'!$H$20:$S$20</c:f>
              <c:numCache/>
            </c:numRef>
          </c:val>
          <c:smooth val="0"/>
        </c:ser>
        <c:ser>
          <c:idx val="15"/>
          <c:order val="15"/>
          <c:tx>
            <c:strRef>
              <c:f>'Лист 1'!$E$21</c:f>
              <c:strCache>
                <c:ptCount val="1"/>
                <c:pt idx="0">
                  <c:v>Nikkor 24/1.4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'Лист 1'!$H$5:$S$5</c:f>
              <c:strCache/>
            </c:strRef>
          </c:cat>
          <c:val>
            <c:numRef>
              <c:f>'Лист 1'!$H$21:$S$21</c:f>
              <c:numCache/>
            </c:numRef>
          </c:val>
          <c:smooth val="0"/>
        </c:ser>
        <c:marker val="1"/>
        <c:axId val="1163222"/>
        <c:axId val="10468999"/>
      </c:lineChart>
      <c:catAx>
        <c:axId val="11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расстояние от объекта до фона, м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0468999"/>
        <c:crosses val="autoZero"/>
        <c:auto val="1"/>
        <c:lblOffset val="100"/>
        <c:noMultiLvlLbl val="0"/>
      </c:catAx>
      <c:valAx>
        <c:axId val="1046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диаметр кружка рассеяния, мм*100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322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47625</xdr:rowOff>
    </xdr:from>
    <xdr:to>
      <xdr:col>25</xdr:col>
      <xdr:colOff>647700</xdr:colOff>
      <xdr:row>84</xdr:row>
      <xdr:rowOff>85725</xdr:rowOff>
    </xdr:to>
    <xdr:graphicFrame>
      <xdr:nvGraphicFramePr>
        <xdr:cNvPr id="1" name="Chart 1"/>
        <xdr:cNvGraphicFramePr/>
      </xdr:nvGraphicFramePr>
      <xdr:xfrm>
        <a:off x="4219575" y="3695700"/>
        <a:ext cx="17745075" cy="1027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tabSelected="1" zoomScale="75" zoomScaleNormal="75" workbookViewId="0" topLeftCell="A1">
      <selection activeCell="H14" sqref="H14"/>
    </sheetView>
  </sheetViews>
  <sheetFormatPr defaultColWidth="9.00390625" defaultRowHeight="12.75"/>
  <cols>
    <col min="1" max="1" width="37.25390625" style="0" customWidth="1"/>
    <col min="3" max="4" width="4.25390625" style="0" customWidth="1"/>
    <col min="5" max="5" width="21.00390625" style="0" bestFit="1" customWidth="1"/>
    <col min="6" max="6" width="10.25390625" style="0" bestFit="1" customWidth="1"/>
    <col min="7" max="7" width="11.00390625" style="0" bestFit="1" customWidth="1"/>
    <col min="8" max="19" width="10.25390625" style="0" customWidth="1"/>
    <col min="20" max="20" width="14.75390625" style="0" customWidth="1"/>
  </cols>
  <sheetData>
    <row r="2" spans="5:9" ht="15.75">
      <c r="E2" s="37" t="s">
        <v>50</v>
      </c>
      <c r="F2" s="37"/>
      <c r="G2" s="37"/>
      <c r="H2" s="37"/>
      <c r="I2" s="37"/>
    </row>
    <row r="3" ht="13.5" thickBot="1"/>
    <row r="4" spans="1:20" ht="12.75">
      <c r="A4" s="2" t="s">
        <v>1</v>
      </c>
      <c r="B4" s="2">
        <v>23.7</v>
      </c>
      <c r="E4" s="35" t="s">
        <v>4</v>
      </c>
      <c r="F4" s="35" t="s">
        <v>35</v>
      </c>
      <c r="G4" s="35" t="s">
        <v>0</v>
      </c>
      <c r="H4" s="38" t="s">
        <v>34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5" t="s">
        <v>36</v>
      </c>
    </row>
    <row r="5" spans="1:20" ht="16.5" thickBot="1">
      <c r="A5" s="2" t="s">
        <v>2</v>
      </c>
      <c r="B5" s="2">
        <v>60</v>
      </c>
      <c r="E5" s="36"/>
      <c r="F5" s="36"/>
      <c r="G5" s="36"/>
      <c r="H5" s="20">
        <v>1</v>
      </c>
      <c r="I5" s="21">
        <v>2</v>
      </c>
      <c r="J5" s="21">
        <v>5</v>
      </c>
      <c r="K5" s="21">
        <v>10</v>
      </c>
      <c r="L5" s="21">
        <v>20</v>
      </c>
      <c r="M5" s="21">
        <v>35</v>
      </c>
      <c r="N5" s="21">
        <v>50</v>
      </c>
      <c r="O5" s="21">
        <v>75</v>
      </c>
      <c r="P5" s="21">
        <v>125</v>
      </c>
      <c r="Q5" s="21">
        <v>250</v>
      </c>
      <c r="R5" s="21">
        <v>500</v>
      </c>
      <c r="S5" s="22" t="s">
        <v>46</v>
      </c>
      <c r="T5" s="36"/>
    </row>
    <row r="6" spans="5:20" ht="13.5" thickBot="1">
      <c r="E6" s="23" t="s">
        <v>37</v>
      </c>
      <c r="F6" s="26">
        <v>300</v>
      </c>
      <c r="G6" s="26">
        <v>2.8</v>
      </c>
      <c r="H6" s="28">
        <f aca="true" t="shared" si="0" ref="H6:J7">($S6*$B$7*H$5)/($F6*10^-3+$B$7*H$5)</f>
        <v>49.23995371344415</v>
      </c>
      <c r="I6" s="19">
        <f t="shared" si="0"/>
        <v>88.21617037316246</v>
      </c>
      <c r="J6" s="19">
        <f t="shared" si="0"/>
        <v>168.00969131371141</v>
      </c>
      <c r="K6" s="19">
        <f aca="true" t="shared" si="1" ref="K6:R7">($S6*$B$7*K$5)/($F6*10^-3+$B$7*K$5)</f>
        <v>240.5318602261048</v>
      </c>
      <c r="L6" s="19">
        <f t="shared" si="1"/>
        <v>306.73328964613364</v>
      </c>
      <c r="M6" s="19">
        <f t="shared" si="1"/>
        <v>347.7526002971768</v>
      </c>
      <c r="N6" s="19">
        <f t="shared" si="1"/>
        <v>367.4058084772371</v>
      </c>
      <c r="O6" s="19">
        <f t="shared" si="1"/>
        <v>384.2980295566503</v>
      </c>
      <c r="P6" s="19">
        <f t="shared" si="1"/>
        <v>398.972894647119</v>
      </c>
      <c r="Q6" s="19">
        <f t="shared" si="1"/>
        <v>410.7362232362232</v>
      </c>
      <c r="R6" s="19">
        <f t="shared" si="1"/>
        <v>416.8819023868899</v>
      </c>
      <c r="S6" s="19">
        <f>($B$7*$F6*100)/$G6</f>
        <v>423.2142857142857</v>
      </c>
      <c r="T6" s="31">
        <f>F6*$B$5/$B$4*10^-2</f>
        <v>7.59493670886076</v>
      </c>
    </row>
    <row r="7" spans="1:20" ht="13.5" thickBot="1">
      <c r="A7" s="1" t="s">
        <v>3</v>
      </c>
      <c r="B7" s="4">
        <f>B4/B5*10^-1</f>
        <v>0.0395</v>
      </c>
      <c r="E7" s="24" t="s">
        <v>5</v>
      </c>
      <c r="F7" s="27">
        <v>200</v>
      </c>
      <c r="G7" s="27">
        <v>2.8</v>
      </c>
      <c r="H7" s="29">
        <f t="shared" si="0"/>
        <v>46.532955562183126</v>
      </c>
      <c r="I7" s="15">
        <f t="shared" si="0"/>
        <v>79.8899129544291</v>
      </c>
      <c r="J7" s="15">
        <f t="shared" si="0"/>
        <v>140.1841868823001</v>
      </c>
      <c r="K7" s="15">
        <f t="shared" si="1"/>
        <v>187.30492196878754</v>
      </c>
      <c r="L7" s="15">
        <f t="shared" si="1"/>
        <v>225.14430014430016</v>
      </c>
      <c r="M7" s="15">
        <f t="shared" si="1"/>
        <v>246.4849921011059</v>
      </c>
      <c r="N7" s="15">
        <f t="shared" si="1"/>
        <v>256.1986863711002</v>
      </c>
      <c r="O7" s="15">
        <f t="shared" si="1"/>
        <v>264.29983060417845</v>
      </c>
      <c r="P7" s="15">
        <f t="shared" si="1"/>
        <v>271.1591936044491</v>
      </c>
      <c r="Q7" s="15">
        <f t="shared" si="1"/>
        <v>276.5420063807161</v>
      </c>
      <c r="R7" s="15">
        <f t="shared" si="1"/>
        <v>279.3143573218762</v>
      </c>
      <c r="S7" s="15">
        <f>($B$7*$F7*100)/$G7</f>
        <v>282.14285714285717</v>
      </c>
      <c r="T7" s="31">
        <f aca="true" t="shared" si="2" ref="T7:T21">F7*$B$5/$B$4*10^-2</f>
        <v>5.063291139240507</v>
      </c>
    </row>
    <row r="8" spans="5:20" ht="13.5" thickBot="1">
      <c r="E8" s="24" t="s">
        <v>6</v>
      </c>
      <c r="F8" s="27">
        <v>135</v>
      </c>
      <c r="G8" s="27">
        <v>2</v>
      </c>
      <c r="H8" s="29">
        <f aca="true" t="shared" si="3" ref="H8:R21">($S8*$B$7*H$5)/($F8*10^-3+$B$7*H$5)</f>
        <v>60.35351002865329</v>
      </c>
      <c r="I8" s="15">
        <f t="shared" si="3"/>
        <v>98.4269859813084</v>
      </c>
      <c r="J8" s="15">
        <f t="shared" si="3"/>
        <v>158.37124060150376</v>
      </c>
      <c r="K8" s="15">
        <f t="shared" si="3"/>
        <v>198.71108490566039</v>
      </c>
      <c r="L8" s="15">
        <f t="shared" si="3"/>
        <v>227.71216216216217</v>
      </c>
      <c r="M8" s="15">
        <f t="shared" si="3"/>
        <v>242.9054777594728</v>
      </c>
      <c r="N8" s="15">
        <f t="shared" si="3"/>
        <v>249.56605450236964</v>
      </c>
      <c r="O8" s="15">
        <f t="shared" si="3"/>
        <v>255.00453995157383</v>
      </c>
      <c r="P8" s="15">
        <f t="shared" si="3"/>
        <v>259.52901675702316</v>
      </c>
      <c r="Q8" s="15">
        <f t="shared" si="3"/>
        <v>263.02915834165833</v>
      </c>
      <c r="R8" s="15">
        <f t="shared" si="3"/>
        <v>264.8148730198642</v>
      </c>
      <c r="S8" s="15">
        <f>($B$7*$F8*100)/$G8</f>
        <v>266.625</v>
      </c>
      <c r="T8" s="31">
        <f t="shared" si="2"/>
        <v>3.417721518987342</v>
      </c>
    </row>
    <row r="9" spans="1:20" ht="13.5" thickBot="1">
      <c r="A9" s="32" t="s">
        <v>48</v>
      </c>
      <c r="B9" s="2"/>
      <c r="E9" s="24" t="s">
        <v>38</v>
      </c>
      <c r="F9" s="27">
        <v>300</v>
      </c>
      <c r="G9" s="27">
        <v>4.5</v>
      </c>
      <c r="H9" s="29">
        <f t="shared" si="3"/>
        <v>30.638193421698574</v>
      </c>
      <c r="I9" s="15">
        <f t="shared" si="3"/>
        <v>54.8900615655233</v>
      </c>
      <c r="J9" s="15">
        <f t="shared" si="3"/>
        <v>104.53936348408709</v>
      </c>
      <c r="K9" s="15">
        <f t="shared" si="3"/>
        <v>149.66426858513185</v>
      </c>
      <c r="L9" s="15">
        <f t="shared" si="3"/>
        <v>190.8562691131498</v>
      </c>
      <c r="M9" s="15">
        <f t="shared" si="3"/>
        <v>216.37939574046553</v>
      </c>
      <c r="N9" s="15">
        <f t="shared" si="3"/>
        <v>228.60805860805857</v>
      </c>
      <c r="O9" s="15">
        <f t="shared" si="3"/>
        <v>239.11877394636014</v>
      </c>
      <c r="P9" s="15">
        <f t="shared" si="3"/>
        <v>248.2498011137629</v>
      </c>
      <c r="Q9" s="15">
        <f t="shared" si="3"/>
        <v>255.56920556920554</v>
      </c>
      <c r="R9" s="15">
        <f t="shared" si="3"/>
        <v>259.3931837073981</v>
      </c>
      <c r="S9" s="15">
        <f>($B$7*$F9*100)/$G9</f>
        <v>263.3333333333333</v>
      </c>
      <c r="T9" s="31">
        <f t="shared" si="2"/>
        <v>7.59493670886076</v>
      </c>
    </row>
    <row r="10" spans="5:20" ht="13.5" thickBot="1">
      <c r="E10" s="24" t="s">
        <v>7</v>
      </c>
      <c r="F10" s="27">
        <v>180</v>
      </c>
      <c r="G10" s="27">
        <v>2.8</v>
      </c>
      <c r="H10" s="29">
        <f t="shared" si="3"/>
        <v>45.69557435730557</v>
      </c>
      <c r="I10" s="15">
        <f t="shared" si="3"/>
        <v>77.4531163816878</v>
      </c>
      <c r="J10" s="15">
        <f t="shared" si="3"/>
        <v>132.85004730368968</v>
      </c>
      <c r="K10" s="15">
        <f t="shared" si="3"/>
        <v>174.43788819875778</v>
      </c>
      <c r="L10" s="15">
        <f t="shared" si="3"/>
        <v>206.80780559646539</v>
      </c>
      <c r="M10" s="15">
        <f t="shared" si="3"/>
        <v>224.676</v>
      </c>
      <c r="N10" s="15">
        <f t="shared" si="3"/>
        <v>232.71876035797146</v>
      </c>
      <c r="O10" s="15">
        <f t="shared" si="3"/>
        <v>239.3837367882714</v>
      </c>
      <c r="P10" s="15">
        <f t="shared" si="3"/>
        <v>244.99703398701934</v>
      </c>
      <c r="Q10" s="15">
        <f t="shared" si="3"/>
        <v>249.3828585636144</v>
      </c>
      <c r="R10" s="15">
        <f t="shared" si="3"/>
        <v>251.63518744176042</v>
      </c>
      <c r="S10" s="15">
        <f aca="true" t="shared" si="4" ref="S10:S21">($B$7*$F10*100)/$G10</f>
        <v>253.92857142857144</v>
      </c>
      <c r="T10" s="31">
        <f t="shared" si="2"/>
        <v>4.556962025316456</v>
      </c>
    </row>
    <row r="11" spans="1:20" ht="13.5" thickBot="1">
      <c r="A11" s="33" t="s">
        <v>31</v>
      </c>
      <c r="B11" s="34"/>
      <c r="C11" s="34"/>
      <c r="E11" s="24" t="s">
        <v>8</v>
      </c>
      <c r="F11" s="27">
        <v>85</v>
      </c>
      <c r="G11" s="27">
        <v>1.4</v>
      </c>
      <c r="H11" s="29">
        <f t="shared" si="3"/>
        <v>76.08792312105565</v>
      </c>
      <c r="I11" s="15">
        <f t="shared" si="3"/>
        <v>115.52373693379792</v>
      </c>
      <c r="J11" s="15">
        <f t="shared" si="3"/>
        <v>167.66276864728192</v>
      </c>
      <c r="K11" s="15">
        <f t="shared" si="3"/>
        <v>197.3530505952381</v>
      </c>
      <c r="L11" s="15">
        <f t="shared" si="3"/>
        <v>216.5244897959184</v>
      </c>
      <c r="M11" s="15">
        <f t="shared" si="3"/>
        <v>225.93057921635435</v>
      </c>
      <c r="N11" s="15">
        <f t="shared" si="3"/>
        <v>229.9258841886269</v>
      </c>
      <c r="O11" s="15">
        <f t="shared" si="3"/>
        <v>233.13239774991214</v>
      </c>
      <c r="P11" s="15">
        <f t="shared" si="3"/>
        <v>235.76272843632228</v>
      </c>
      <c r="Q11" s="15">
        <f t="shared" si="3"/>
        <v>237.77475975329892</v>
      </c>
      <c r="R11" s="15">
        <f t="shared" si="3"/>
        <v>238.7937088119846</v>
      </c>
      <c r="S11" s="15">
        <f t="shared" si="4"/>
        <v>239.82142857142858</v>
      </c>
      <c r="T11" s="31">
        <f t="shared" si="2"/>
        <v>2.151898734177215</v>
      </c>
    </row>
    <row r="12" spans="1:20" ht="13.5" thickBot="1">
      <c r="A12" s="33" t="s">
        <v>32</v>
      </c>
      <c r="B12" s="34"/>
      <c r="C12" s="34"/>
      <c r="E12" s="24" t="s">
        <v>39</v>
      </c>
      <c r="F12" s="27">
        <v>0</v>
      </c>
      <c r="G12" s="27">
        <v>1.5</v>
      </c>
      <c r="H12" s="29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5">
        <f t="shared" si="3"/>
        <v>0</v>
      </c>
      <c r="O12" s="15">
        <f t="shared" si="3"/>
        <v>0</v>
      </c>
      <c r="P12" s="15">
        <f t="shared" si="3"/>
        <v>0</v>
      </c>
      <c r="Q12" s="15">
        <f t="shared" si="3"/>
        <v>0</v>
      </c>
      <c r="R12" s="15">
        <f t="shared" si="3"/>
        <v>0</v>
      </c>
      <c r="S12" s="15">
        <f t="shared" si="4"/>
        <v>0</v>
      </c>
      <c r="T12" s="31">
        <f t="shared" si="2"/>
        <v>0</v>
      </c>
    </row>
    <row r="13" spans="5:20" ht="13.5" thickBot="1">
      <c r="E13" s="24" t="s">
        <v>10</v>
      </c>
      <c r="F13" s="27">
        <v>0</v>
      </c>
      <c r="G13" s="27">
        <v>2.5</v>
      </c>
      <c r="H13" s="29">
        <f t="shared" si="3"/>
        <v>0</v>
      </c>
      <c r="I13" s="15">
        <f t="shared" si="3"/>
        <v>0</v>
      </c>
      <c r="J13" s="15">
        <f t="shared" si="3"/>
        <v>0</v>
      </c>
      <c r="K13" s="15">
        <f t="shared" si="3"/>
        <v>0</v>
      </c>
      <c r="L13" s="15">
        <f t="shared" si="3"/>
        <v>0</v>
      </c>
      <c r="M13" s="15">
        <f t="shared" si="3"/>
        <v>0</v>
      </c>
      <c r="N13" s="15">
        <f t="shared" si="3"/>
        <v>0</v>
      </c>
      <c r="O13" s="15">
        <f t="shared" si="3"/>
        <v>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5">
        <f t="shared" si="4"/>
        <v>0</v>
      </c>
      <c r="T13" s="31">
        <f t="shared" si="2"/>
        <v>0</v>
      </c>
    </row>
    <row r="14" spans="1:20" ht="13.5" thickBot="1">
      <c r="A14" s="16" t="s">
        <v>47</v>
      </c>
      <c r="B14" s="3" t="s">
        <v>15</v>
      </c>
      <c r="E14" s="24" t="s">
        <v>40</v>
      </c>
      <c r="F14" s="27">
        <v>0</v>
      </c>
      <c r="G14" s="27">
        <v>1.5</v>
      </c>
      <c r="H14" s="29">
        <f t="shared" si="3"/>
        <v>0</v>
      </c>
      <c r="I14" s="15">
        <f t="shared" si="3"/>
        <v>0</v>
      </c>
      <c r="J14" s="15">
        <f t="shared" si="3"/>
        <v>0</v>
      </c>
      <c r="K14" s="15">
        <f t="shared" si="3"/>
        <v>0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15">
        <f t="shared" si="3"/>
        <v>0</v>
      </c>
      <c r="P14" s="15">
        <f t="shared" si="3"/>
        <v>0</v>
      </c>
      <c r="Q14" s="15">
        <f t="shared" si="3"/>
        <v>0</v>
      </c>
      <c r="R14" s="15">
        <f t="shared" si="3"/>
        <v>0</v>
      </c>
      <c r="S14" s="15">
        <f t="shared" si="4"/>
        <v>0</v>
      </c>
      <c r="T14" s="31">
        <f t="shared" si="2"/>
        <v>0</v>
      </c>
    </row>
    <row r="15" spans="1:20" ht="13.5" thickBot="1">
      <c r="A15" s="6" t="s">
        <v>19</v>
      </c>
      <c r="B15" s="5">
        <v>23.7</v>
      </c>
      <c r="E15" s="24" t="s">
        <v>41</v>
      </c>
      <c r="F15" s="27">
        <v>0</v>
      </c>
      <c r="G15" s="27">
        <v>2</v>
      </c>
      <c r="H15" s="29">
        <f t="shared" si="3"/>
        <v>0</v>
      </c>
      <c r="I15" s="15">
        <f t="shared" si="3"/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  <c r="M15" s="15">
        <f t="shared" si="3"/>
        <v>0</v>
      </c>
      <c r="N15" s="15">
        <f t="shared" si="3"/>
        <v>0</v>
      </c>
      <c r="O15" s="15">
        <f t="shared" si="3"/>
        <v>0</v>
      </c>
      <c r="P15" s="15">
        <f t="shared" si="3"/>
        <v>0</v>
      </c>
      <c r="Q15" s="15">
        <f t="shared" si="3"/>
        <v>0</v>
      </c>
      <c r="R15" s="15">
        <f t="shared" si="3"/>
        <v>0</v>
      </c>
      <c r="S15" s="15">
        <f t="shared" si="4"/>
        <v>0</v>
      </c>
      <c r="T15" s="31">
        <f t="shared" si="2"/>
        <v>0</v>
      </c>
    </row>
    <row r="16" spans="1:20" ht="13.5" thickBot="1">
      <c r="A16" s="6" t="s">
        <v>20</v>
      </c>
      <c r="B16" s="5">
        <v>36</v>
      </c>
      <c r="E16" s="24" t="s">
        <v>42</v>
      </c>
      <c r="F16" s="27">
        <v>0</v>
      </c>
      <c r="G16" s="27">
        <v>3.5</v>
      </c>
      <c r="H16" s="29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  <c r="Q16" s="15">
        <f t="shared" si="3"/>
        <v>0</v>
      </c>
      <c r="R16" s="15">
        <f t="shared" si="3"/>
        <v>0</v>
      </c>
      <c r="S16" s="15">
        <f t="shared" si="4"/>
        <v>0</v>
      </c>
      <c r="T16" s="31">
        <f t="shared" si="2"/>
        <v>0</v>
      </c>
    </row>
    <row r="17" spans="1:20" ht="13.5" thickBot="1">
      <c r="A17" s="6"/>
      <c r="B17" s="5"/>
      <c r="E17" s="24" t="s">
        <v>43</v>
      </c>
      <c r="F17" s="27">
        <v>0</v>
      </c>
      <c r="G17" s="27">
        <v>2</v>
      </c>
      <c r="H17" s="29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5">
        <f t="shared" si="3"/>
        <v>0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4"/>
        <v>0</v>
      </c>
      <c r="T17" s="31">
        <f t="shared" si="2"/>
        <v>0</v>
      </c>
    </row>
    <row r="18" spans="1:20" ht="13.5" thickBot="1">
      <c r="A18" s="6" t="s">
        <v>29</v>
      </c>
      <c r="B18" s="5">
        <v>22</v>
      </c>
      <c r="E18" s="24" t="s">
        <v>9</v>
      </c>
      <c r="F18" s="27">
        <v>0</v>
      </c>
      <c r="G18" s="27">
        <v>4</v>
      </c>
      <c r="H18" s="29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0</v>
      </c>
      <c r="Q18" s="15">
        <f t="shared" si="3"/>
        <v>0</v>
      </c>
      <c r="R18" s="15">
        <f t="shared" si="3"/>
        <v>0</v>
      </c>
      <c r="S18" s="15">
        <f t="shared" si="4"/>
        <v>0</v>
      </c>
      <c r="T18" s="31">
        <f t="shared" si="2"/>
        <v>0</v>
      </c>
    </row>
    <row r="19" spans="1:20" ht="13.5" thickBot="1">
      <c r="A19" s="6" t="s">
        <v>28</v>
      </c>
      <c r="B19" s="5">
        <v>22.2</v>
      </c>
      <c r="E19" s="24" t="s">
        <v>44</v>
      </c>
      <c r="F19" s="27">
        <v>50</v>
      </c>
      <c r="G19" s="27">
        <v>1.4</v>
      </c>
      <c r="H19" s="29">
        <f t="shared" si="3"/>
        <v>62.26057462090983</v>
      </c>
      <c r="I19" s="15">
        <f t="shared" si="3"/>
        <v>86.39258028792914</v>
      </c>
      <c r="J19" s="15">
        <f t="shared" si="3"/>
        <v>112.57215007215008</v>
      </c>
      <c r="K19" s="15">
        <f t="shared" si="3"/>
        <v>125.22070626003212</v>
      </c>
      <c r="L19" s="15">
        <f t="shared" si="3"/>
        <v>132.67431972789115</v>
      </c>
      <c r="M19" s="15">
        <f t="shared" si="3"/>
        <v>136.14746945898779</v>
      </c>
      <c r="N19" s="15">
        <f t="shared" si="3"/>
        <v>137.5881834215168</v>
      </c>
      <c r="O19" s="15">
        <f t="shared" si="3"/>
        <v>138.72999407231777</v>
      </c>
      <c r="P19" s="15">
        <f t="shared" si="3"/>
        <v>139.6571786609381</v>
      </c>
      <c r="Q19" s="15">
        <f t="shared" si="3"/>
        <v>140.36074127383952</v>
      </c>
      <c r="R19" s="15">
        <f t="shared" si="3"/>
        <v>140.7151875901876</v>
      </c>
      <c r="S19" s="15">
        <f t="shared" si="4"/>
        <v>141.07142857142858</v>
      </c>
      <c r="T19" s="31">
        <f t="shared" si="2"/>
        <v>1.2658227848101267</v>
      </c>
    </row>
    <row r="20" spans="1:20" ht="13.5" thickBot="1">
      <c r="A20" s="6" t="s">
        <v>23</v>
      </c>
      <c r="B20" s="5">
        <v>22.3</v>
      </c>
      <c r="E20" s="24" t="s">
        <v>30</v>
      </c>
      <c r="F20" s="27">
        <v>0</v>
      </c>
      <c r="G20" s="27">
        <v>1.4</v>
      </c>
      <c r="H20" s="29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  <c r="O20" s="15">
        <f t="shared" si="3"/>
        <v>0</v>
      </c>
      <c r="P20" s="15">
        <f t="shared" si="3"/>
        <v>0</v>
      </c>
      <c r="Q20" s="15">
        <f t="shared" si="3"/>
        <v>0</v>
      </c>
      <c r="R20" s="15">
        <f t="shared" si="3"/>
        <v>0</v>
      </c>
      <c r="S20" s="15">
        <f t="shared" si="4"/>
        <v>0</v>
      </c>
      <c r="T20" s="31">
        <f t="shared" si="2"/>
        <v>0</v>
      </c>
    </row>
    <row r="21" spans="1:20" ht="13.5" thickBot="1">
      <c r="A21" s="6" t="s">
        <v>22</v>
      </c>
      <c r="B21" s="5">
        <v>22.5</v>
      </c>
      <c r="E21" s="25" t="s">
        <v>45</v>
      </c>
      <c r="F21" s="25">
        <v>0</v>
      </c>
      <c r="G21" s="25">
        <v>1.4</v>
      </c>
      <c r="H21" s="30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0</v>
      </c>
      <c r="P21" s="18">
        <f t="shared" si="3"/>
        <v>0</v>
      </c>
      <c r="Q21" s="18">
        <f t="shared" si="3"/>
        <v>0</v>
      </c>
      <c r="R21" s="18">
        <f t="shared" si="3"/>
        <v>0</v>
      </c>
      <c r="S21" s="18">
        <f t="shared" si="4"/>
        <v>0</v>
      </c>
      <c r="T21" s="31">
        <f t="shared" si="2"/>
        <v>0</v>
      </c>
    </row>
    <row r="22" spans="1:20" ht="12.75">
      <c r="A22" s="6" t="s">
        <v>24</v>
      </c>
      <c r="B22" s="5">
        <v>27.9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" ht="12.75">
      <c r="A23" s="6" t="s">
        <v>25</v>
      </c>
      <c r="B23" s="5">
        <v>28.1</v>
      </c>
    </row>
    <row r="24" spans="1:2" ht="12.75">
      <c r="A24" s="6" t="s">
        <v>26</v>
      </c>
      <c r="B24" s="5">
        <v>28.7</v>
      </c>
    </row>
    <row r="25" spans="1:2" ht="12.75">
      <c r="A25" s="6" t="s">
        <v>27</v>
      </c>
      <c r="B25" s="5">
        <v>36</v>
      </c>
    </row>
    <row r="26" spans="1:2" ht="12.75">
      <c r="A26" s="6"/>
      <c r="B26" s="5"/>
    </row>
    <row r="27" spans="1:2" ht="12.75">
      <c r="A27" s="6" t="s">
        <v>21</v>
      </c>
      <c r="B27" s="5">
        <v>17.3</v>
      </c>
    </row>
    <row r="28" spans="1:2" ht="12.75">
      <c r="A28" s="6"/>
      <c r="B28" s="5"/>
    </row>
    <row r="29" spans="1:2" ht="13.5" thickBot="1">
      <c r="A29" s="7" t="s">
        <v>18</v>
      </c>
      <c r="B29" s="8">
        <v>36</v>
      </c>
    </row>
    <row r="30" ht="13.5" thickBot="1"/>
    <row r="31" spans="1:2" ht="13.5" thickBot="1">
      <c r="A31" s="16" t="s">
        <v>47</v>
      </c>
      <c r="B31" s="3" t="s">
        <v>33</v>
      </c>
    </row>
    <row r="32" spans="1:2" ht="12.75">
      <c r="A32" s="9" t="s">
        <v>16</v>
      </c>
      <c r="B32" s="10">
        <v>30</v>
      </c>
    </row>
    <row r="33" spans="1:2" ht="12.75">
      <c r="A33" s="11" t="s">
        <v>11</v>
      </c>
      <c r="B33" s="10">
        <v>60</v>
      </c>
    </row>
    <row r="34" spans="1:2" ht="12.75">
      <c r="A34" s="11" t="s">
        <v>12</v>
      </c>
      <c r="B34" s="10">
        <v>90</v>
      </c>
    </row>
    <row r="35" spans="1:2" ht="12.75">
      <c r="A35" s="11" t="s">
        <v>13</v>
      </c>
      <c r="B35" s="10">
        <v>120</v>
      </c>
    </row>
    <row r="36" spans="1:2" ht="12.75">
      <c r="A36" s="11" t="s">
        <v>14</v>
      </c>
      <c r="B36" s="10">
        <v>200</v>
      </c>
    </row>
    <row r="37" spans="1:2" ht="12.75">
      <c r="A37" s="11"/>
      <c r="B37" s="10"/>
    </row>
    <row r="38" spans="1:2" ht="12.75">
      <c r="A38" s="9" t="s">
        <v>17</v>
      </c>
      <c r="B38" s="10">
        <v>45</v>
      </c>
    </row>
    <row r="39" spans="1:2" ht="12.75">
      <c r="A39" s="11" t="s">
        <v>11</v>
      </c>
      <c r="B39" s="10">
        <v>90</v>
      </c>
    </row>
    <row r="40" spans="1:2" ht="12.75">
      <c r="A40" s="11" t="s">
        <v>12</v>
      </c>
      <c r="B40" s="10">
        <v>135</v>
      </c>
    </row>
    <row r="41" spans="1:2" ht="12.75">
      <c r="A41" s="11" t="s">
        <v>13</v>
      </c>
      <c r="B41" s="10">
        <v>180</v>
      </c>
    </row>
    <row r="42" spans="1:2" ht="13.5" thickBot="1">
      <c r="A42" s="12" t="s">
        <v>14</v>
      </c>
      <c r="B42" s="13">
        <v>300</v>
      </c>
    </row>
    <row r="44" ht="12.75">
      <c r="A44" s="14" t="s">
        <v>49</v>
      </c>
    </row>
  </sheetData>
  <mergeCells count="8">
    <mergeCell ref="T4:T5"/>
    <mergeCell ref="F4:F5"/>
    <mergeCell ref="G4:G5"/>
    <mergeCell ref="H4:S4"/>
    <mergeCell ref="A12:C12"/>
    <mergeCell ref="A11:C11"/>
    <mergeCell ref="E4:E5"/>
    <mergeCell ref="E2:I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Nec</cp:lastModifiedBy>
  <dcterms:created xsi:type="dcterms:W3CDTF">2011-06-18T17:02:46Z</dcterms:created>
  <dcterms:modified xsi:type="dcterms:W3CDTF">2015-05-06T05:17:06Z</dcterms:modified>
  <cp:category/>
  <cp:version/>
  <cp:contentType/>
  <cp:contentStatus/>
</cp:coreProperties>
</file>